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<sst xmlns="http://schemas.openxmlformats.org/spreadsheetml/2006/main" count="23" uniqueCount="23">
  <si>
    <t xml:space="preserve">qt = (2*pi*m*kB*T/h^2)^(3/2) * kB*T/P</t>
  </si>
  <si>
    <t xml:space="preserve">qe = w0</t>
  </si>
  <si>
    <t xml:space="preserve">St = R*(ln(qt) + 5/2)</t>
  </si>
  <si>
    <t xml:space="preserve">Se = R*ln(qe)</t>
  </si>
  <si>
    <t xml:space="preserve">Atom</t>
  </si>
  <si>
    <t xml:space="preserve">w0</t>
  </si>
  <si>
    <t xml:space="preserve">m (kg)</t>
  </si>
  <si>
    <t xml:space="preserve">qt</t>
  </si>
  <si>
    <t xml:space="preserve">qe</t>
  </si>
  <si>
    <t xml:space="preserve">St (J/mol/K)</t>
  </si>
  <si>
    <t xml:space="preserve">Se (J/mol/K)</t>
  </si>
  <si>
    <t xml:space="preserve">S (J/mol/K)</t>
  </si>
  <si>
    <t xml:space="preserve">S (cal/mol/K)</t>
  </si>
  <si>
    <t xml:space="preserve">H</t>
  </si>
  <si>
    <t xml:space="preserve">C</t>
  </si>
  <si>
    <t xml:space="preserve">S</t>
  </si>
  <si>
    <t xml:space="preserve">O</t>
  </si>
  <si>
    <t xml:space="preserve">N</t>
  </si>
  <si>
    <t xml:space="preserve">T (K)</t>
  </si>
  <si>
    <t xml:space="preserve">P (Pa)</t>
  </si>
  <si>
    <t xml:space="preserve">kB (J/K)</t>
  </si>
  <si>
    <t xml:space="preserve">h (J s)</t>
  </si>
  <si>
    <t xml:space="preserve">R (J/mol/K)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</si>
</sst>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14" activeCellId="0" sqref="F14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  <row r="4" customFormat="false" ht="12.8" hidden="false" customHeight="false" outlineLevel="0" collapsed="false">
      <c r="A4" s="0" t="s">
        <v>2</v>
      </c>
    </row>
    <row r="5" customFormat="false" ht="12.8" hidden="false" customHeight="false" outlineLevel="0" collapsed="false">
      <c r="A5" s="0" t="s">
        <v>3</v>
      </c>
    </row>
    <row r="7" customFormat="false" ht="12.8" hidden="false" customHeight="false" outlineLevel="0" collapsed="false">
      <c r="A7" s="0" t="s">
        <v>4</v>
      </c>
      <c r="B7" s="0" t="s">
        <v>5</v>
      </c>
      <c r="C7" s="0" t="s">
        <v>6</v>
      </c>
      <c r="D7" s="0" t="s">
        <v>7</v>
      </c>
      <c r="E7" s="0" t="s">
        <v>8</v>
      </c>
      <c r="F7" s="0" t="s">
        <v>9</v>
      </c>
      <c r="G7" s="0" t="s">
        <v>10</v>
      </c>
      <c r="H7" s="0" t="s">
        <v>11</v>
      </c>
      <c r="I7" s="0" t="s">
        <v>12</v>
      </c>
    </row>
    <row r="8" customFormat="false" ht="12.8" hidden="false" customHeight="false" outlineLevel="0" collapsed="false">
      <c r="A8" s="0" t="s">
        <v>13</v>
      </c>
      <c r="B8" s="0" t="n">
        <v>2</v>
      </c>
      <c r="C8" s="1" t="n">
        <v>1.6735575E-027</v>
      </c>
      <c r="D8" s="0" t="n">
        <f aca="false">(2*PI()*C8*$A$18*$A$15/($B$18^2))^(3/2)*$A$18*$A$15/$B$15</f>
        <v>40295.5935180294</v>
      </c>
      <c r="E8" s="0" t="n">
        <f aca="false">B8</f>
        <v>2</v>
      </c>
      <c r="F8" s="0" t="n">
        <f aca="false">$C$18*(LN(D8)+5/2)</f>
        <v>108.952696528437</v>
      </c>
      <c r="G8" s="0" t="n">
        <f aca="false">$C$18*LN(E8)</f>
        <v>5.76314632153776</v>
      </c>
      <c r="H8" s="0" t="n">
        <f aca="false">F8+G8</f>
        <v>114.715842849975</v>
      </c>
      <c r="I8" s="0" t="n">
        <f aca="false">H8/4.184</f>
        <v>27.4177444670113</v>
      </c>
    </row>
    <row r="9" customFormat="false" ht="12.8" hidden="false" customHeight="false" outlineLevel="0" collapsed="false">
      <c r="A9" s="0" t="s">
        <v>14</v>
      </c>
      <c r="B9" s="0" t="n">
        <v>3</v>
      </c>
      <c r="C9" s="1" t="n">
        <v>1.9944235E-026</v>
      </c>
      <c r="D9" s="0" t="n">
        <f aca="false">(2*PI()*C9*$A$18*$A$15/($B$18^2))^(3/2)*$A$18*$A$15/$B$15</f>
        <v>1657763.88230113</v>
      </c>
      <c r="E9" s="0" t="n">
        <f aca="false">B9</f>
        <v>3</v>
      </c>
      <c r="F9" s="0" t="n">
        <f aca="false">$C$18*(LN(D9)+5/2)</f>
        <v>139.857411015965</v>
      </c>
      <c r="G9" s="0" t="n">
        <f aca="false">$C$18*LN(E9)</f>
        <v>9.13437080580643</v>
      </c>
      <c r="H9" s="0" t="n">
        <f aca="false">F9+G9</f>
        <v>148.991781821771</v>
      </c>
      <c r="I9" s="0" t="n">
        <f aca="false">H9/4.184</f>
        <v>35.6098904927752</v>
      </c>
    </row>
    <row r="10" customFormat="false" ht="12.8" hidden="false" customHeight="false" outlineLevel="0" collapsed="false">
      <c r="A10" s="0" t="s">
        <v>15</v>
      </c>
      <c r="B10" s="0" t="n">
        <v>3</v>
      </c>
      <c r="C10" s="1" t="n">
        <v>5.3245181E-026</v>
      </c>
      <c r="D10" s="0" t="n">
        <f aca="false">(2*PI()*C10*$A$18*$A$15/($B$18^2))^(3/2)*$A$18*$A$15/$B$15</f>
        <v>7231311.35019137</v>
      </c>
      <c r="E10" s="0" t="n">
        <f aca="false">B10</f>
        <v>3</v>
      </c>
      <c r="F10" s="0" t="n">
        <f aca="false">$C$18*(LN(D10)+5/2)</f>
        <v>152.104205052682</v>
      </c>
      <c r="G10" s="0" t="n">
        <f aca="false">$C$18*LN(E10)</f>
        <v>9.13437080580643</v>
      </c>
      <c r="H10" s="0" t="n">
        <f aca="false">F10+G10</f>
        <v>161.238575858489</v>
      </c>
      <c r="I10" s="0" t="n">
        <f aca="false">H10/4.184</f>
        <v>38.5369445168472</v>
      </c>
    </row>
    <row r="11" customFormat="false" ht="12.8" hidden="false" customHeight="false" outlineLevel="0" collapsed="false">
      <c r="A11" s="0" t="s">
        <v>16</v>
      </c>
      <c r="B11" s="0" t="n">
        <v>3</v>
      </c>
      <c r="C11" s="1" t="n">
        <v>2.6566962E-026</v>
      </c>
      <c r="D11" s="0" t="n">
        <f aca="false">(2*PI()*C11*$A$18*$A$15/($B$18^2))^(3/2)*$A$18*$A$15/$B$15</f>
        <v>2548645.55289263</v>
      </c>
      <c r="E11" s="0" t="n">
        <f aca="false">B11</f>
        <v>3</v>
      </c>
      <c r="F11" s="0" t="n">
        <f aca="false">$C$18*(LN(D11)+5/2)</f>
        <v>143.43339842183</v>
      </c>
      <c r="G11" s="0" t="n">
        <f aca="false">$C$18*LN(E11)</f>
        <v>9.13437080580643</v>
      </c>
      <c r="H11" s="0" t="n">
        <f aca="false">F11+G11</f>
        <v>152.567769227636</v>
      </c>
      <c r="I11" s="0" t="n">
        <f aca="false">H11/4.184</f>
        <v>36.464571995133</v>
      </c>
    </row>
    <row r="12" customFormat="false" ht="12.8" hidden="false" customHeight="false" outlineLevel="0" collapsed="false">
      <c r="A12" s="0" t="s">
        <v>17</v>
      </c>
      <c r="B12" s="0" t="n">
        <v>4</v>
      </c>
      <c r="C12" s="1" t="n">
        <v>2.3258671E-026</v>
      </c>
      <c r="D12" s="0" t="n">
        <f aca="false">(2*PI()*C12*$A$18*$A$15/($B$18^2))^(3/2)*$A$18*$A$15/$B$15</f>
        <v>2087728.12834649</v>
      </c>
      <c r="E12" s="0" t="n">
        <f aca="false">B12</f>
        <v>4</v>
      </c>
      <c r="F12" s="0" t="n">
        <f aca="false">$C$18*(LN(D12)+5/2)</f>
        <v>141.774782795304</v>
      </c>
      <c r="G12" s="0" t="n">
        <f aca="false">$C$18*LN(E12)</f>
        <v>11.5262926430755</v>
      </c>
      <c r="H12" s="0" t="n">
        <f aca="false">F12+G12</f>
        <v>153.301075438379</v>
      </c>
      <c r="I12" s="0" t="n">
        <f aca="false">H12/4.184</f>
        <v>36.6398363858459</v>
      </c>
    </row>
    <row r="14" customFormat="false" ht="12.8" hidden="false" customHeight="false" outlineLevel="0" collapsed="false">
      <c r="A14" s="0" t="s">
        <v>18</v>
      </c>
      <c r="B14" s="0" t="s">
        <v>19</v>
      </c>
    </row>
    <row r="15" customFormat="false" ht="12.8" hidden="false" customHeight="false" outlineLevel="0" collapsed="false">
      <c r="A15" s="0" t="n">
        <v>298.15</v>
      </c>
      <c r="B15" s="1" t="n">
        <v>100000</v>
      </c>
    </row>
    <row r="17" customFormat="false" ht="12.8" hidden="false" customHeight="false" outlineLevel="0" collapsed="false">
      <c r="A17" s="0" t="s">
        <v>20</v>
      </c>
      <c r="B17" s="0" t="s">
        <v>21</v>
      </c>
      <c r="C17" s="0" t="s">
        <v>22</v>
      </c>
    </row>
    <row r="18" customFormat="false" ht="12.8" hidden="false" customHeight="false" outlineLevel="0" collapsed="false">
      <c r="A18" s="1" t="n">
        <v>1.38064852E-023</v>
      </c>
      <c r="B18" s="1" t="n">
        <v>6.62607004E-034</v>
      </c>
      <c r="C18" s="0" t="n">
        <v>8.314462618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2019-06-13T15:06:10Z</dcterms:created>
  <dc:creator/>
  <dc:description/>
  <dc:language>en-US</dc:language>
  <cp:lastModifiedBy/>
  <dcterms:modified xsi:type="dcterms:W3CDTF">2019-06-13T15:26:43Z</dcterms:modified>
  <cp:revision>4</cp:revision>
  <dc:subject/>
  <dc:title/>
</cp:coreProperties>
</file>